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80" activeTab="0"/>
  </bookViews>
  <sheets>
    <sheet name="Sheet1" sheetId="1" r:id="rId1"/>
  </sheets>
  <externalReferences>
    <externalReference r:id="rId4"/>
  </externalReferences>
  <definedNames>
    <definedName name="hospid2">'[1]Hosp. I.D.'!$A$5:$C$66</definedName>
  </definedNames>
  <calcPr fullCalcOnLoad="1"/>
</workbook>
</file>

<file path=xl/sharedStrings.xml><?xml version="1.0" encoding="utf-8"?>
<sst xmlns="http://schemas.openxmlformats.org/spreadsheetml/2006/main" count="71" uniqueCount="68">
  <si>
    <t>HEALTH SERVICES COST REVIEW COMMISSION</t>
  </si>
  <si>
    <t>FYE 2016</t>
  </si>
  <si>
    <t>BUDGET TOTAL =</t>
  </si>
  <si>
    <t>1/2 BUDGET =</t>
  </si>
  <si>
    <t>User Fee</t>
  </si>
  <si>
    <t>Hosp.</t>
  </si>
  <si>
    <t>Based on</t>
  </si>
  <si>
    <t>TOTAL User</t>
  </si>
  <si>
    <t>I.D</t>
  </si>
  <si>
    <t>HOSPITAL</t>
  </si>
  <si>
    <t>ADMISSIONS</t>
  </si>
  <si>
    <t>REVENUE</t>
  </si>
  <si>
    <t xml:space="preserve">  REVENUE</t>
  </si>
  <si>
    <t>Fee Assessed</t>
  </si>
  <si>
    <t>0023</t>
  </si>
  <si>
    <t>0061</t>
  </si>
  <si>
    <t>0013</t>
  </si>
  <si>
    <t>0039</t>
  </si>
  <si>
    <t>0033</t>
  </si>
  <si>
    <t>0051</t>
  </si>
  <si>
    <t>0060</t>
  </si>
  <si>
    <t>0005</t>
  </si>
  <si>
    <t>0017</t>
  </si>
  <si>
    <t>0044</t>
  </si>
  <si>
    <t>0048</t>
  </si>
  <si>
    <t>0029</t>
  </si>
  <si>
    <t>0009</t>
  </si>
  <si>
    <t>0006</t>
  </si>
  <si>
    <t>0004</t>
  </si>
  <si>
    <t>0065</t>
  </si>
  <si>
    <t>Holy Cross Hospital @ Germantown</t>
  </si>
  <si>
    <t>0055</t>
  </si>
  <si>
    <t>0045</t>
  </si>
  <si>
    <t>0015</t>
  </si>
  <si>
    <t>2004</t>
  </si>
  <si>
    <t>0034</t>
  </si>
  <si>
    <t>0018</t>
  </si>
  <si>
    <t>0062</t>
  </si>
  <si>
    <t>0028</t>
  </si>
  <si>
    <t>0024</t>
  </si>
  <si>
    <t>0008</t>
  </si>
  <si>
    <t>0001</t>
  </si>
  <si>
    <t>0040</t>
  </si>
  <si>
    <t>0019</t>
  </si>
  <si>
    <t>0003</t>
  </si>
  <si>
    <t>5050</t>
  </si>
  <si>
    <t>0012</t>
  </si>
  <si>
    <t>0011</t>
  </si>
  <si>
    <t>0022</t>
  </si>
  <si>
    <t>0032</t>
  </si>
  <si>
    <t>8994</t>
  </si>
  <si>
    <t>8992</t>
  </si>
  <si>
    <t>0043</t>
  </si>
  <si>
    <t>0035</t>
  </si>
  <si>
    <t>0002</t>
  </si>
  <si>
    <t>0038</t>
  </si>
  <si>
    <t>2001</t>
  </si>
  <si>
    <t>0030</t>
  </si>
  <si>
    <t>0010</t>
  </si>
  <si>
    <t>0037</t>
  </si>
  <si>
    <t>0063</t>
  </si>
  <si>
    <t>0049</t>
  </si>
  <si>
    <t>0016</t>
  </si>
  <si>
    <t>0027</t>
  </si>
  <si>
    <t>Total</t>
  </si>
  <si>
    <t>*</t>
  </si>
  <si>
    <t>* Approved by the Commission at the May 13, 2015 Public Meeting</t>
  </si>
  <si>
    <t>CALCULATION of CRISP ASSESSMENT by HOSPITAL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</si>
</sst>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[$$-409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sz val="14"/>
      <color indexed="12"/>
      <name val="Arial"/>
      <family val="2"/>
    </font>
    <font>
      <sz val="14"/>
      <color indexed="12"/>
      <name val="Courier New"/>
      <family val="3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164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4" fontId="12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englert.HSCRC\AppData\Local\Microsoft\Windows\Temporary%20Internet%20Files\Content.Outlook\Q5ZO8297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B1">
      <selection activeCell="B3" sqref="B3"/>
    </sheetView>
  </sheetViews>
  <sheetFormatPr defaultColWidth="9.140625" defaultRowHeight="15"/>
  <cols>
    <col min="2" max="2" width="70.57421875" style="0" bestFit="1" customWidth="1"/>
    <col min="3" max="3" width="17.28125" style="0" bestFit="1" customWidth="1"/>
    <col min="4" max="4" width="24.140625" style="0" bestFit="1" customWidth="1"/>
    <col min="5" max="5" width="17.28125" style="0" bestFit="1" customWidth="1"/>
    <col min="6" max="6" width="15.7109375" style="0" bestFit="1" customWidth="1"/>
    <col min="7" max="7" width="18.7109375" style="0" bestFit="1" customWidth="1"/>
  </cols>
  <sheetData>
    <row r="1" spans="1:7" ht="30">
      <c r="A1" s="1"/>
      <c r="B1" s="37" t="s">
        <v>0</v>
      </c>
      <c r="C1" s="35"/>
      <c r="D1" s="36"/>
      <c r="E1" s="35"/>
      <c r="F1" s="35"/>
      <c r="G1" s="2"/>
    </row>
    <row r="2" spans="1:7" ht="18">
      <c r="A2" s="1"/>
      <c r="B2" s="34" t="s">
        <v>67</v>
      </c>
      <c r="C2" s="2"/>
      <c r="D2" s="3"/>
      <c r="E2" s="2"/>
      <c r="F2" s="2"/>
      <c r="G2" s="2"/>
    </row>
    <row r="3" spans="1:7" ht="18">
      <c r="A3" s="1"/>
      <c r="B3" s="4" t="s">
        <v>1</v>
      </c>
      <c r="C3" s="2"/>
      <c r="D3" s="3"/>
      <c r="E3" s="2"/>
      <c r="F3" s="2"/>
      <c r="G3" s="2"/>
    </row>
    <row r="4" spans="1:7" ht="18">
      <c r="A4" s="1"/>
      <c r="B4" s="5"/>
      <c r="C4" s="6"/>
      <c r="D4" s="7"/>
      <c r="E4" s="6"/>
      <c r="F4" s="6"/>
      <c r="G4" s="1"/>
    </row>
    <row r="5" spans="1:7" ht="17.25">
      <c r="A5" s="1"/>
      <c r="B5" s="1"/>
      <c r="C5" s="1"/>
      <c r="D5" s="8" t="s">
        <v>2</v>
      </c>
      <c r="E5" s="9">
        <v>3249000</v>
      </c>
      <c r="F5" s="6"/>
      <c r="G5" s="1"/>
    </row>
    <row r="6" spans="1:7" ht="17.25">
      <c r="A6" s="1"/>
      <c r="B6" s="1"/>
      <c r="C6" s="1"/>
      <c r="D6" s="8" t="s">
        <v>3</v>
      </c>
      <c r="E6" s="10">
        <f>E5/2</f>
        <v>1624500</v>
      </c>
      <c r="F6" s="13" t="s">
        <v>65</v>
      </c>
      <c r="G6" s="1"/>
    </row>
    <row r="7" spans="1:7" ht="17.25">
      <c r="A7" s="1"/>
      <c r="B7" s="1"/>
      <c r="C7" s="1"/>
      <c r="D7" s="8"/>
      <c r="E7" s="10"/>
      <c r="F7" s="6"/>
      <c r="G7" s="1"/>
    </row>
    <row r="8" spans="1:7" ht="17.25">
      <c r="A8" s="1"/>
      <c r="B8" s="1"/>
      <c r="C8" s="6"/>
      <c r="D8" s="7"/>
      <c r="E8" s="11" t="s">
        <v>4</v>
      </c>
      <c r="F8" s="11" t="s">
        <v>4</v>
      </c>
      <c r="G8" s="12"/>
    </row>
    <row r="9" spans="1:7" ht="17.25">
      <c r="A9" s="1" t="s">
        <v>5</v>
      </c>
      <c r="B9" s="1"/>
      <c r="C9" s="6"/>
      <c r="D9" s="7"/>
      <c r="E9" s="11" t="s">
        <v>6</v>
      </c>
      <c r="F9" s="11" t="s">
        <v>6</v>
      </c>
      <c r="G9" s="13" t="s">
        <v>7</v>
      </c>
    </row>
    <row r="10" spans="1:7" ht="18" thickBot="1">
      <c r="A10" s="1" t="s">
        <v>8</v>
      </c>
      <c r="B10" s="6" t="s">
        <v>9</v>
      </c>
      <c r="C10" s="14" t="s">
        <v>10</v>
      </c>
      <c r="D10" s="15" t="s">
        <v>11</v>
      </c>
      <c r="E10" s="11" t="s">
        <v>10</v>
      </c>
      <c r="F10" s="11" t="s">
        <v>12</v>
      </c>
      <c r="G10" s="16" t="s">
        <v>13</v>
      </c>
    </row>
    <row r="11" spans="1:7" ht="18">
      <c r="A11" s="17"/>
      <c r="B11" s="18"/>
      <c r="C11" s="19"/>
      <c r="D11" s="20"/>
      <c r="E11" s="21"/>
      <c r="F11" s="21"/>
      <c r="G11" s="22"/>
    </row>
    <row r="12" spans="1:7" ht="17.25">
      <c r="A12" s="23" t="s">
        <v>14</v>
      </c>
      <c r="B12" s="6" t="str">
        <f aca="true" t="shared" si="0" ref="B12:B60">VLOOKUP(A12,hospid2,2)</f>
        <v>Anne Arundel Medical Center</v>
      </c>
      <c r="C12" s="24">
        <v>26816</v>
      </c>
      <c r="D12" s="25">
        <v>554132400</v>
      </c>
      <c r="E12" s="32">
        <f>(C12/C$62)*$E$6</f>
        <v>74743.22186572415</v>
      </c>
      <c r="F12" s="26">
        <f>(D12/D$62)*$E$6</f>
        <v>58135.49089332685</v>
      </c>
      <c r="G12" s="33">
        <f aca="true" t="shared" si="1" ref="G12:G60">E12+F12</f>
        <v>132878.712759051</v>
      </c>
    </row>
    <row r="13" spans="1:7" ht="17.25">
      <c r="A13" s="23" t="s">
        <v>15</v>
      </c>
      <c r="B13" s="6" t="str">
        <f t="shared" si="0"/>
        <v>Atlantic General Hospital</v>
      </c>
      <c r="C13" s="24">
        <v>3342</v>
      </c>
      <c r="D13" s="25">
        <v>102693200</v>
      </c>
      <c r="E13" s="32">
        <f aca="true" t="shared" si="2" ref="E13:E60">(C13/C$62)*$E$6</f>
        <v>9315.030111696376</v>
      </c>
      <c r="F13" s="26">
        <f aca="true" t="shared" si="3" ref="F13:F60">(D13/D$62)*$E$6</f>
        <v>10773.814332831997</v>
      </c>
      <c r="G13" s="33">
        <f t="shared" si="1"/>
        <v>20088.844444528375</v>
      </c>
    </row>
    <row r="14" spans="1:7" ht="17.25">
      <c r="A14" s="23" t="s">
        <v>16</v>
      </c>
      <c r="B14" s="6" t="str">
        <f t="shared" si="0"/>
        <v>Bon Secours Hospital</v>
      </c>
      <c r="C14" s="24">
        <v>4660</v>
      </c>
      <c r="D14" s="25">
        <v>129714300</v>
      </c>
      <c r="E14" s="32">
        <f t="shared" si="2"/>
        <v>12988.641627918945</v>
      </c>
      <c r="F14" s="26">
        <f t="shared" si="3"/>
        <v>13608.669167123719</v>
      </c>
      <c r="G14" s="33">
        <f t="shared" si="1"/>
        <v>26597.310795042664</v>
      </c>
    </row>
    <row r="15" spans="1:7" ht="17.25">
      <c r="A15" s="23" t="s">
        <v>17</v>
      </c>
      <c r="B15" s="6" t="str">
        <f t="shared" si="0"/>
        <v>Calvert Memorial Hospital</v>
      </c>
      <c r="C15" s="24">
        <v>5756</v>
      </c>
      <c r="D15" s="25">
        <v>141935300</v>
      </c>
      <c r="E15" s="32">
        <f t="shared" si="2"/>
        <v>16043.480946416623</v>
      </c>
      <c r="F15" s="26">
        <f t="shared" si="3"/>
        <v>14890.806494245086</v>
      </c>
      <c r="G15" s="33">
        <f t="shared" si="1"/>
        <v>30934.28744066171</v>
      </c>
    </row>
    <row r="16" spans="1:7" ht="17.25">
      <c r="A16" s="23" t="s">
        <v>18</v>
      </c>
      <c r="B16" s="6" t="str">
        <f t="shared" si="0"/>
        <v>Carroll Hospital Center</v>
      </c>
      <c r="C16" s="24">
        <v>11220</v>
      </c>
      <c r="D16" s="25">
        <v>251985400</v>
      </c>
      <c r="E16" s="32">
        <f t="shared" si="2"/>
        <v>31273.081344474376</v>
      </c>
      <c r="F16" s="26">
        <f t="shared" si="3"/>
        <v>26436.452600409804</v>
      </c>
      <c r="G16" s="33">
        <f t="shared" si="1"/>
        <v>57709.533944884184</v>
      </c>
    </row>
    <row r="17" spans="1:7" ht="17.25">
      <c r="A17" s="23" t="s">
        <v>19</v>
      </c>
      <c r="B17" s="6" t="str">
        <f t="shared" si="0"/>
        <v>Doctors Community Hospital</v>
      </c>
      <c r="C17" s="24">
        <v>9709</v>
      </c>
      <c r="D17" s="25">
        <v>222145400</v>
      </c>
      <c r="E17" s="32">
        <f t="shared" si="2"/>
        <v>27061.528232932415</v>
      </c>
      <c r="F17" s="26">
        <f t="shared" si="3"/>
        <v>23305.85953590595</v>
      </c>
      <c r="G17" s="33">
        <f t="shared" si="1"/>
        <v>50367.387768838365</v>
      </c>
    </row>
    <row r="18" spans="1:7" ht="17.25">
      <c r="A18" s="23" t="s">
        <v>20</v>
      </c>
      <c r="B18" s="6" t="str">
        <f t="shared" si="0"/>
        <v>Fort Washington Medical Center</v>
      </c>
      <c r="C18" s="24">
        <v>2177</v>
      </c>
      <c r="D18" s="25">
        <v>48565970</v>
      </c>
      <c r="E18" s="32">
        <f t="shared" si="2"/>
        <v>6067.869704716641</v>
      </c>
      <c r="F18" s="26">
        <f t="shared" si="3"/>
        <v>5095.183942791624</v>
      </c>
      <c r="G18" s="33">
        <f t="shared" si="1"/>
        <v>11163.053647508264</v>
      </c>
    </row>
    <row r="19" spans="1:7" ht="17.25">
      <c r="A19" s="23" t="s">
        <v>21</v>
      </c>
      <c r="B19" s="6" t="str">
        <f t="shared" si="0"/>
        <v>Frederick Memorial Hospital</v>
      </c>
      <c r="C19" s="24">
        <v>16383</v>
      </c>
      <c r="D19" s="25">
        <v>339660800</v>
      </c>
      <c r="E19" s="32">
        <f t="shared" si="2"/>
        <v>45663.71583480603</v>
      </c>
      <c r="F19" s="26">
        <f t="shared" si="3"/>
        <v>35634.70994516854</v>
      </c>
      <c r="G19" s="33">
        <f t="shared" si="1"/>
        <v>81298.42577997458</v>
      </c>
    </row>
    <row r="20" spans="1:7" ht="17.25">
      <c r="A20" s="23" t="s">
        <v>22</v>
      </c>
      <c r="B20" s="6" t="str">
        <f t="shared" si="0"/>
        <v>Garrett County Memorial Hospital</v>
      </c>
      <c r="C20" s="24">
        <v>1865</v>
      </c>
      <c r="D20" s="25">
        <v>45202600</v>
      </c>
      <c r="E20" s="32">
        <f t="shared" si="2"/>
        <v>5198.243913319493</v>
      </c>
      <c r="F20" s="26">
        <f t="shared" si="3"/>
        <v>4742.323929542284</v>
      </c>
      <c r="G20" s="33">
        <f t="shared" si="1"/>
        <v>9940.567842861776</v>
      </c>
    </row>
    <row r="21" spans="1:7" ht="17.25">
      <c r="A21" s="23" t="s">
        <v>23</v>
      </c>
      <c r="B21" s="6" t="str">
        <f t="shared" si="0"/>
        <v>Greater Baltimore Medical Center</v>
      </c>
      <c r="C21" s="24">
        <v>16896</v>
      </c>
      <c r="D21" s="25">
        <v>426965000</v>
      </c>
      <c r="E21" s="32">
        <f t="shared" si="2"/>
        <v>47093.58131873789</v>
      </c>
      <c r="F21" s="26">
        <f t="shared" si="3"/>
        <v>44794.02371936617</v>
      </c>
      <c r="G21" s="33">
        <f t="shared" si="1"/>
        <v>91887.60503810405</v>
      </c>
    </row>
    <row r="22" spans="1:7" ht="17.25">
      <c r="A22" s="23" t="s">
        <v>24</v>
      </c>
      <c r="B22" s="6" t="str">
        <f t="shared" si="0"/>
        <v>Howard County General Hospital</v>
      </c>
      <c r="C22" s="24">
        <v>16270</v>
      </c>
      <c r="D22" s="25">
        <v>281805600</v>
      </c>
      <c r="E22" s="32">
        <f t="shared" si="2"/>
        <v>45348.75521163976</v>
      </c>
      <c r="F22" s="26">
        <f t="shared" si="3"/>
        <v>29564.968394716696</v>
      </c>
      <c r="G22" s="33">
        <f t="shared" si="1"/>
        <v>74913.72360635645</v>
      </c>
    </row>
    <row r="23" spans="1:7" ht="17.25">
      <c r="A23" s="23" t="s">
        <v>25</v>
      </c>
      <c r="B23" s="6" t="str">
        <f t="shared" si="0"/>
        <v>Johns Hopkins Bayview Medical Center</v>
      </c>
      <c r="C23" s="24">
        <v>20529</v>
      </c>
      <c r="D23" s="25">
        <v>605106300</v>
      </c>
      <c r="E23" s="32">
        <f t="shared" si="2"/>
        <v>57219.704716641216</v>
      </c>
      <c r="F23" s="26">
        <f t="shared" si="3"/>
        <v>63483.29712022741</v>
      </c>
      <c r="G23" s="33">
        <f t="shared" si="1"/>
        <v>120703.00183686863</v>
      </c>
    </row>
    <row r="24" spans="1:7" ht="17.25">
      <c r="A24" s="23" t="s">
        <v>26</v>
      </c>
      <c r="B24" s="6" t="str">
        <f t="shared" si="0"/>
        <v>Johns Hopkins Hospital</v>
      </c>
      <c r="C24" s="24">
        <v>48101</v>
      </c>
      <c r="D24" s="25">
        <v>2172517900</v>
      </c>
      <c r="E24" s="32">
        <f t="shared" si="2"/>
        <v>134070.09676921228</v>
      </c>
      <c r="F24" s="26">
        <f t="shared" si="3"/>
        <v>227924.58010222754</v>
      </c>
      <c r="G24" s="33">
        <f t="shared" si="1"/>
        <v>361994.6768714398</v>
      </c>
    </row>
    <row r="25" spans="1:7" ht="17.25">
      <c r="A25" s="12" t="s">
        <v>27</v>
      </c>
      <c r="B25" s="6" t="str">
        <f t="shared" si="0"/>
        <v>Harford Memorial Hospital</v>
      </c>
      <c r="C25" s="24">
        <v>2351</v>
      </c>
      <c r="D25" s="25">
        <v>53719100</v>
      </c>
      <c r="E25" s="32">
        <f t="shared" si="2"/>
        <v>6552.853319149666</v>
      </c>
      <c r="F25" s="26">
        <f t="shared" si="3"/>
        <v>5635.812395824021</v>
      </c>
      <c r="G25" s="33">
        <f t="shared" si="1"/>
        <v>12188.665714973687</v>
      </c>
    </row>
    <row r="26" spans="1:7" ht="17.25">
      <c r="A26" s="12" t="s">
        <v>28</v>
      </c>
      <c r="B26" s="6" t="str">
        <f t="shared" si="0"/>
        <v>Holy Cross Hospital</v>
      </c>
      <c r="C26" s="24">
        <v>27507</v>
      </c>
      <c r="D26" s="25">
        <v>468876700</v>
      </c>
      <c r="E26" s="32">
        <f t="shared" si="2"/>
        <v>76669.22001269668</v>
      </c>
      <c r="F26" s="26">
        <f t="shared" si="3"/>
        <v>49191.09065440524</v>
      </c>
      <c r="G26" s="33">
        <f t="shared" si="1"/>
        <v>125860.31066710192</v>
      </c>
    </row>
    <row r="27" spans="1:7" ht="17.25">
      <c r="A27" s="27" t="s">
        <v>29</v>
      </c>
      <c r="B27" s="6" t="s">
        <v>30</v>
      </c>
      <c r="C27" s="24">
        <v>3957</v>
      </c>
      <c r="D27" s="25">
        <v>56522307</v>
      </c>
      <c r="E27" s="32">
        <f t="shared" si="2"/>
        <v>11029.19633512345</v>
      </c>
      <c r="F27" s="26">
        <f t="shared" si="3"/>
        <v>5929.904232036107</v>
      </c>
      <c r="G27" s="33">
        <f t="shared" si="1"/>
        <v>16959.100567159556</v>
      </c>
    </row>
    <row r="28" spans="1:7" ht="17.25">
      <c r="A28" s="23" t="s">
        <v>31</v>
      </c>
      <c r="B28" s="6" t="str">
        <f t="shared" si="0"/>
        <v>Laurel Regional Hospital</v>
      </c>
      <c r="C28" s="24">
        <v>5494</v>
      </c>
      <c r="D28" s="25">
        <v>118865000</v>
      </c>
      <c r="E28" s="32">
        <f t="shared" si="2"/>
        <v>15313.218262615172</v>
      </c>
      <c r="F28" s="26">
        <f t="shared" si="3"/>
        <v>12470.440503091493</v>
      </c>
      <c r="G28" s="33">
        <f t="shared" si="1"/>
        <v>27783.658765706663</v>
      </c>
    </row>
    <row r="29" spans="1:7" ht="17.25">
      <c r="A29" s="23" t="s">
        <v>32</v>
      </c>
      <c r="B29" s="6" t="str">
        <f t="shared" si="0"/>
        <v>McCready Memorial Hospital</v>
      </c>
      <c r="C29" s="24">
        <v>321</v>
      </c>
      <c r="D29" s="25">
        <v>16638000</v>
      </c>
      <c r="E29" s="32">
        <f t="shared" si="2"/>
        <v>894.7111507643739</v>
      </c>
      <c r="F29" s="26">
        <f t="shared" si="3"/>
        <v>1745.5364412605581</v>
      </c>
      <c r="G29" s="33">
        <f t="shared" si="1"/>
        <v>2640.247592024932</v>
      </c>
    </row>
    <row r="30" spans="1:7" ht="17.25">
      <c r="A30" s="23" t="s">
        <v>33</v>
      </c>
      <c r="B30" s="6" t="str">
        <f t="shared" si="0"/>
        <v>MedStar Franklin Square Hospital Center</v>
      </c>
      <c r="C30" s="24">
        <v>21804</v>
      </c>
      <c r="D30" s="25">
        <v>486467000</v>
      </c>
      <c r="E30" s="32">
        <f t="shared" si="2"/>
        <v>60773.46396033148</v>
      </c>
      <c r="F30" s="26">
        <f t="shared" si="3"/>
        <v>51036.5353991285</v>
      </c>
      <c r="G30" s="33">
        <f t="shared" si="1"/>
        <v>111809.99935945998</v>
      </c>
    </row>
    <row r="31" spans="1:7" ht="17.25">
      <c r="A31" s="23" t="s">
        <v>34</v>
      </c>
      <c r="B31" s="6" t="str">
        <f t="shared" si="0"/>
        <v>MedStar Good Samaritan Hospital</v>
      </c>
      <c r="C31" s="24">
        <v>11759</v>
      </c>
      <c r="D31" s="25">
        <v>299250000</v>
      </c>
      <c r="E31" s="32">
        <f t="shared" si="2"/>
        <v>32775.415644355984</v>
      </c>
      <c r="F31" s="26">
        <f t="shared" si="3"/>
        <v>31395.10638581693</v>
      </c>
      <c r="G31" s="33">
        <f t="shared" si="1"/>
        <v>64170.52203017291</v>
      </c>
    </row>
    <row r="32" spans="1:7" ht="17.25">
      <c r="A32" s="23" t="s">
        <v>35</v>
      </c>
      <c r="B32" s="6" t="str">
        <f t="shared" si="0"/>
        <v>MedStar Harbor Hospital Center</v>
      </c>
      <c r="C32" s="24">
        <v>7624</v>
      </c>
      <c r="D32" s="25">
        <v>205146300</v>
      </c>
      <c r="E32" s="32">
        <f t="shared" si="2"/>
        <v>21250.086646191856</v>
      </c>
      <c r="F32" s="26">
        <f t="shared" si="3"/>
        <v>21522.439141709994</v>
      </c>
      <c r="G32" s="33">
        <f t="shared" si="1"/>
        <v>42772.525787901846</v>
      </c>
    </row>
    <row r="33" spans="1:7" ht="17.25">
      <c r="A33" s="23" t="s">
        <v>36</v>
      </c>
      <c r="B33" s="6" t="str">
        <f t="shared" si="0"/>
        <v>MedStar Montgomery Medical Center</v>
      </c>
      <c r="C33" s="24">
        <v>8230</v>
      </c>
      <c r="D33" s="25">
        <v>167893100</v>
      </c>
      <c r="E33" s="32">
        <f t="shared" si="2"/>
        <v>22939.167510251704</v>
      </c>
      <c r="F33" s="26">
        <f t="shared" si="3"/>
        <v>17614.107722454803</v>
      </c>
      <c r="G33" s="33">
        <f t="shared" si="1"/>
        <v>40553.27523270651</v>
      </c>
    </row>
    <row r="34" spans="1:7" ht="17.25">
      <c r="A34" s="1" t="s">
        <v>37</v>
      </c>
      <c r="B34" s="6" t="str">
        <f t="shared" si="0"/>
        <v>MedStar Southern Maryland Hospital Center</v>
      </c>
      <c r="C34" s="24">
        <v>13178</v>
      </c>
      <c r="D34" s="25">
        <v>261812300</v>
      </c>
      <c r="E34" s="32">
        <f t="shared" si="2"/>
        <v>36730.54063792186</v>
      </c>
      <c r="F34" s="26">
        <f t="shared" si="3"/>
        <v>27467.418585181014</v>
      </c>
      <c r="G34" s="33">
        <f t="shared" si="1"/>
        <v>64197.95922310288</v>
      </c>
    </row>
    <row r="35" spans="1:7" ht="17.25">
      <c r="A35" s="23" t="s">
        <v>38</v>
      </c>
      <c r="B35" s="6" t="str">
        <f t="shared" si="0"/>
        <v>MedStar St. Mary's Hospital</v>
      </c>
      <c r="C35" s="24">
        <v>6681</v>
      </c>
      <c r="D35" s="25">
        <v>157936000</v>
      </c>
      <c r="E35" s="32">
        <f t="shared" si="2"/>
        <v>18621.698436937015</v>
      </c>
      <c r="F35" s="26">
        <f t="shared" si="3"/>
        <v>16569.482112449066</v>
      </c>
      <c r="G35" s="33">
        <f t="shared" si="1"/>
        <v>35191.18054938608</v>
      </c>
    </row>
    <row r="36" spans="1:7" ht="17.25">
      <c r="A36" s="23" t="s">
        <v>39</v>
      </c>
      <c r="B36" s="6" t="str">
        <f t="shared" si="0"/>
        <v>MedStar Union Memorial Hospital</v>
      </c>
      <c r="C36" s="24">
        <v>12811</v>
      </c>
      <c r="D36" s="25">
        <v>415164300</v>
      </c>
      <c r="E36" s="32">
        <f t="shared" si="2"/>
        <v>35707.615428169454</v>
      </c>
      <c r="F36" s="26">
        <f t="shared" si="3"/>
        <v>43555.98117324383</v>
      </c>
      <c r="G36" s="33">
        <f t="shared" si="1"/>
        <v>79263.59660141329</v>
      </c>
    </row>
    <row r="37" spans="1:7" ht="17.25">
      <c r="A37" s="23" t="s">
        <v>40</v>
      </c>
      <c r="B37" s="6" t="str">
        <f t="shared" si="0"/>
        <v>Mercy Medical Center</v>
      </c>
      <c r="C37" s="24">
        <v>15231</v>
      </c>
      <c r="D37" s="25">
        <v>489187300</v>
      </c>
      <c r="E37" s="32">
        <f t="shared" si="2"/>
        <v>42452.78983580118</v>
      </c>
      <c r="F37" s="26">
        <f t="shared" si="3"/>
        <v>51321.92924341033</v>
      </c>
      <c r="G37" s="33">
        <f t="shared" si="1"/>
        <v>93774.71907921151</v>
      </c>
    </row>
    <row r="38" spans="1:7" ht="17.25">
      <c r="A38" s="23" t="s">
        <v>41</v>
      </c>
      <c r="B38" s="6" t="str">
        <f t="shared" si="0"/>
        <v>Meritus Medical Center</v>
      </c>
      <c r="C38" s="24">
        <v>16542</v>
      </c>
      <c r="D38" s="25">
        <v>305141600</v>
      </c>
      <c r="E38" s="32">
        <f t="shared" si="2"/>
        <v>46106.890516960346</v>
      </c>
      <c r="F38" s="26">
        <f t="shared" si="3"/>
        <v>32013.209673311263</v>
      </c>
      <c r="G38" s="33">
        <f t="shared" si="1"/>
        <v>78120.10019027161</v>
      </c>
    </row>
    <row r="39" spans="1:7" ht="17.25">
      <c r="A39" s="23" t="s">
        <v>42</v>
      </c>
      <c r="B39" s="6" t="str">
        <f t="shared" si="0"/>
        <v>Northwest Hospital Center</v>
      </c>
      <c r="C39" s="24">
        <v>12403</v>
      </c>
      <c r="D39" s="25">
        <v>249134500</v>
      </c>
      <c r="E39" s="32">
        <f t="shared" si="2"/>
        <v>34570.41247018856</v>
      </c>
      <c r="F39" s="26">
        <f t="shared" si="3"/>
        <v>26137.35716583896</v>
      </c>
      <c r="G39" s="33">
        <f t="shared" si="1"/>
        <v>60707.769636027515</v>
      </c>
    </row>
    <row r="40" spans="1:7" ht="17.25">
      <c r="A40" s="23" t="s">
        <v>43</v>
      </c>
      <c r="B40" s="6" t="str">
        <f t="shared" si="0"/>
        <v>Peninsula Regional Medical Center</v>
      </c>
      <c r="C40" s="24">
        <v>17344</v>
      </c>
      <c r="D40" s="25">
        <v>416388900</v>
      </c>
      <c r="E40" s="32">
        <f t="shared" si="2"/>
        <v>48342.27476279533</v>
      </c>
      <c r="F40" s="26">
        <f t="shared" si="3"/>
        <v>43684.45718754649</v>
      </c>
      <c r="G40" s="33">
        <f t="shared" si="1"/>
        <v>92026.73195034181</v>
      </c>
    </row>
    <row r="41" spans="1:7" ht="17.25">
      <c r="A41" s="23" t="s">
        <v>44</v>
      </c>
      <c r="B41" s="6" t="str">
        <f t="shared" si="0"/>
        <v>Prince Georges Hospital Center</v>
      </c>
      <c r="C41" s="24">
        <v>11437</v>
      </c>
      <c r="D41" s="25">
        <v>267282400</v>
      </c>
      <c r="E41" s="32">
        <f t="shared" si="2"/>
        <v>31877.9172314397</v>
      </c>
      <c r="F41" s="26">
        <f t="shared" si="3"/>
        <v>28041.30119651286</v>
      </c>
      <c r="G41" s="33">
        <f t="shared" si="1"/>
        <v>59919.21842795256</v>
      </c>
    </row>
    <row r="42" spans="1:7" ht="17.25">
      <c r="A42" s="23" t="s">
        <v>45</v>
      </c>
      <c r="B42" s="6" t="str">
        <f t="shared" si="0"/>
        <v>Shady Grove Adventist Hospital</v>
      </c>
      <c r="C42" s="24">
        <v>19533</v>
      </c>
      <c r="D42" s="25">
        <v>383323300</v>
      </c>
      <c r="E42" s="32">
        <f t="shared" si="2"/>
        <v>54443.59161333494</v>
      </c>
      <c r="F42" s="26">
        <f t="shared" si="3"/>
        <v>40215.45792368394</v>
      </c>
      <c r="G42" s="33">
        <f t="shared" si="1"/>
        <v>94659.04953701887</v>
      </c>
    </row>
    <row r="43" spans="1:7" ht="17.25">
      <c r="A43" s="23" t="s">
        <v>46</v>
      </c>
      <c r="B43" s="6" t="str">
        <f t="shared" si="0"/>
        <v>Sinai Hospital</v>
      </c>
      <c r="C43" s="24">
        <v>24549</v>
      </c>
      <c r="D43" s="25">
        <v>699430000</v>
      </c>
      <c r="E43" s="32">
        <f t="shared" si="2"/>
        <v>68424.49856733523</v>
      </c>
      <c r="F43" s="26">
        <f t="shared" si="3"/>
        <v>73379.04514430053</v>
      </c>
      <c r="G43" s="33">
        <f t="shared" si="1"/>
        <v>141803.54371163575</v>
      </c>
    </row>
    <row r="44" spans="1:7" ht="17.25">
      <c r="A44" s="23" t="s">
        <v>47</v>
      </c>
      <c r="B44" s="6" t="str">
        <f t="shared" si="0"/>
        <v>St. Agnes Hospital</v>
      </c>
      <c r="C44" s="24">
        <v>17541</v>
      </c>
      <c r="D44" s="25">
        <v>410191100</v>
      </c>
      <c r="E44" s="32">
        <f t="shared" si="2"/>
        <v>48891.36540672237</v>
      </c>
      <c r="F44" s="26">
        <f t="shared" si="3"/>
        <v>43034.22965084468</v>
      </c>
      <c r="G44" s="33">
        <f t="shared" si="1"/>
        <v>91925.59505756706</v>
      </c>
    </row>
    <row r="45" spans="1:7" ht="17.25">
      <c r="A45" s="23" t="s">
        <v>48</v>
      </c>
      <c r="B45" s="6" t="str">
        <f t="shared" si="0"/>
        <v>Suburban Hospital</v>
      </c>
      <c r="C45" s="24">
        <v>13183</v>
      </c>
      <c r="D45" s="25">
        <v>289286600</v>
      </c>
      <c r="E45" s="32">
        <f t="shared" si="2"/>
        <v>36744.47694868143</v>
      </c>
      <c r="F45" s="26">
        <f t="shared" si="3"/>
        <v>30349.819826203064</v>
      </c>
      <c r="G45" s="33">
        <f t="shared" si="1"/>
        <v>67094.2967748845</v>
      </c>
    </row>
    <row r="46" spans="1:7" ht="17.25">
      <c r="A46" s="23" t="s">
        <v>49</v>
      </c>
      <c r="B46" s="6" t="str">
        <f t="shared" si="0"/>
        <v>Union Hospital of Cecil County</v>
      </c>
      <c r="C46" s="24">
        <v>5045</v>
      </c>
      <c r="D46" s="25">
        <v>157913800</v>
      </c>
      <c r="E46" s="32">
        <f t="shared" si="2"/>
        <v>14061.737556405815</v>
      </c>
      <c r="F46" s="26">
        <f t="shared" si="3"/>
        <v>16567.153051925205</v>
      </c>
      <c r="G46" s="33">
        <f t="shared" si="1"/>
        <v>30628.89060833102</v>
      </c>
    </row>
    <row r="47" spans="1:7" ht="17.25">
      <c r="A47" s="23" t="s">
        <v>50</v>
      </c>
      <c r="B47" s="6" t="str">
        <f t="shared" si="0"/>
        <v>University of Maryland - Cancer Center</v>
      </c>
      <c r="C47" s="24"/>
      <c r="D47" s="25"/>
      <c r="E47" s="32">
        <f t="shared" si="2"/>
        <v>0</v>
      </c>
      <c r="F47" s="26">
        <f t="shared" si="3"/>
        <v>0</v>
      </c>
      <c r="G47" s="33">
        <f t="shared" si="1"/>
        <v>0</v>
      </c>
    </row>
    <row r="48" spans="1:7" ht="17.25">
      <c r="A48" s="23" t="s">
        <v>51</v>
      </c>
      <c r="B48" s="6" t="str">
        <f t="shared" si="0"/>
        <v>University of Maryland - MIEMSS</v>
      </c>
      <c r="C48" s="24">
        <v>5367</v>
      </c>
      <c r="D48" s="25">
        <v>202364100</v>
      </c>
      <c r="E48" s="32">
        <f t="shared" si="2"/>
        <v>14959.2359693221</v>
      </c>
      <c r="F48" s="26">
        <f t="shared" si="3"/>
        <v>21230.551205246767</v>
      </c>
      <c r="G48" s="33">
        <f t="shared" si="1"/>
        <v>36189.78717456887</v>
      </c>
    </row>
    <row r="49" spans="1:7" ht="17.25">
      <c r="A49" s="23" t="s">
        <v>52</v>
      </c>
      <c r="B49" s="6" t="str">
        <f t="shared" si="0"/>
        <v>University of Maryland Baltimore Washington Medical Center</v>
      </c>
      <c r="C49" s="24">
        <v>17827</v>
      </c>
      <c r="D49" s="25">
        <v>393181900</v>
      </c>
      <c r="E49" s="32">
        <f t="shared" si="2"/>
        <v>49688.52238216976</v>
      </c>
      <c r="F49" s="26">
        <f t="shared" si="3"/>
        <v>41249.749639023</v>
      </c>
      <c r="G49" s="33">
        <f t="shared" si="1"/>
        <v>90938.27202119277</v>
      </c>
    </row>
    <row r="50" spans="1:7" ht="17.25">
      <c r="A50" s="23" t="s">
        <v>53</v>
      </c>
      <c r="B50" s="6" t="str">
        <f t="shared" si="0"/>
        <v>University of Maryland Charles Regional Medical Center</v>
      </c>
      <c r="C50" s="24">
        <v>7554</v>
      </c>
      <c r="D50" s="25">
        <v>144785724</v>
      </c>
      <c r="E50" s="32">
        <f t="shared" si="2"/>
        <v>21054.97829555788</v>
      </c>
      <c r="F50" s="26">
        <f t="shared" si="3"/>
        <v>15189.851990401094</v>
      </c>
      <c r="G50" s="33">
        <f t="shared" si="1"/>
        <v>36244.830285958975</v>
      </c>
    </row>
    <row r="51" spans="1:7" ht="17.25">
      <c r="A51" s="23" t="s">
        <v>54</v>
      </c>
      <c r="B51" s="6" t="str">
        <f t="shared" si="0"/>
        <v>University of Maryland Hospital Center</v>
      </c>
      <c r="C51" s="24">
        <v>26875</v>
      </c>
      <c r="D51" s="25">
        <v>1296211400</v>
      </c>
      <c r="E51" s="32">
        <f t="shared" si="2"/>
        <v>74907.67033268706</v>
      </c>
      <c r="F51" s="26">
        <f t="shared" si="3"/>
        <v>135988.95505934404</v>
      </c>
      <c r="G51" s="33">
        <f t="shared" si="1"/>
        <v>210896.6253920311</v>
      </c>
    </row>
    <row r="52" spans="1:7" ht="17.25">
      <c r="A52" s="23" t="s">
        <v>55</v>
      </c>
      <c r="B52" s="6" t="str">
        <f t="shared" si="0"/>
        <v>University of Maryland Medical Center Midtown Campus</v>
      </c>
      <c r="C52" s="24">
        <v>6178</v>
      </c>
      <c r="D52" s="25">
        <v>222427600</v>
      </c>
      <c r="E52" s="32">
        <f t="shared" si="2"/>
        <v>17219.7055745243</v>
      </c>
      <c r="F52" s="26">
        <f t="shared" si="3"/>
        <v>23335.46588184439</v>
      </c>
      <c r="G52" s="33">
        <f t="shared" si="1"/>
        <v>40555.17145636869</v>
      </c>
    </row>
    <row r="53" spans="1:7" ht="17.25">
      <c r="A53" s="23" t="s">
        <v>56</v>
      </c>
      <c r="B53" s="6" t="str">
        <f t="shared" si="0"/>
        <v>University of Maryland Rehabilitation &amp; Orthopaedic Institute</v>
      </c>
      <c r="C53" s="24">
        <v>3602</v>
      </c>
      <c r="D53" s="25">
        <v>118262200</v>
      </c>
      <c r="E53" s="32">
        <f t="shared" si="2"/>
        <v>10039.718271194</v>
      </c>
      <c r="F53" s="26">
        <f t="shared" si="3"/>
        <v>12407.199165984157</v>
      </c>
      <c r="G53" s="33">
        <f t="shared" si="1"/>
        <v>22446.917437178156</v>
      </c>
    </row>
    <row r="54" spans="1:7" ht="17.25">
      <c r="A54" s="23" t="s">
        <v>57</v>
      </c>
      <c r="B54" s="6" t="str">
        <f t="shared" si="0"/>
        <v>University of Maryland Shore Medical Center at Chestertown</v>
      </c>
      <c r="C54" s="24">
        <v>1886</v>
      </c>
      <c r="D54" s="25">
        <v>64508977</v>
      </c>
      <c r="E54" s="32">
        <f t="shared" si="2"/>
        <v>5256.776418509686</v>
      </c>
      <c r="F54" s="26">
        <f t="shared" si="3"/>
        <v>6767.806836274745</v>
      </c>
      <c r="G54" s="33">
        <f t="shared" si="1"/>
        <v>12024.583254784431</v>
      </c>
    </row>
    <row r="55" spans="1:7" ht="17.25">
      <c r="A55" s="23" t="s">
        <v>58</v>
      </c>
      <c r="B55" s="6" t="str">
        <f t="shared" si="0"/>
        <v>University of Maryland Shore Medical Center at Dorchester</v>
      </c>
      <c r="C55" s="24">
        <v>2408</v>
      </c>
      <c r="D55" s="25">
        <v>58994300</v>
      </c>
      <c r="E55" s="32">
        <f t="shared" si="2"/>
        <v>6711.727261808761</v>
      </c>
      <c r="F55" s="26">
        <f t="shared" si="3"/>
        <v>6189.247534358562</v>
      </c>
      <c r="G55" s="33">
        <f t="shared" si="1"/>
        <v>12900.974796167324</v>
      </c>
    </row>
    <row r="56" spans="1:7" ht="17.25">
      <c r="A56" s="23" t="s">
        <v>59</v>
      </c>
      <c r="B56" s="6" t="str">
        <f t="shared" si="0"/>
        <v>University of Maryland Shore Medical Center at Easton</v>
      </c>
      <c r="C56" s="24">
        <v>7920</v>
      </c>
      <c r="D56" s="25">
        <v>187483400</v>
      </c>
      <c r="E56" s="32">
        <f t="shared" si="2"/>
        <v>22075.116243158383</v>
      </c>
      <c r="F56" s="26">
        <f t="shared" si="3"/>
        <v>19669.37773959789</v>
      </c>
      <c r="G56" s="33">
        <f t="shared" si="1"/>
        <v>41744.49398275628</v>
      </c>
    </row>
    <row r="57" spans="1:7" ht="17.25">
      <c r="A57" s="1" t="s">
        <v>60</v>
      </c>
      <c r="B57" s="6" t="str">
        <f t="shared" si="0"/>
        <v>University of Maryland St. Joseph Medical Center</v>
      </c>
      <c r="C57" s="24">
        <v>15747</v>
      </c>
      <c r="D57" s="25">
        <v>362415700</v>
      </c>
      <c r="E57" s="32">
        <f t="shared" si="2"/>
        <v>43891.017106188774</v>
      </c>
      <c r="F57" s="26">
        <f t="shared" si="3"/>
        <v>38021.98649086153</v>
      </c>
      <c r="G57" s="33">
        <f t="shared" si="1"/>
        <v>81913.0035970503</v>
      </c>
    </row>
    <row r="58" spans="1:7" ht="17.25">
      <c r="A58" s="23" t="s">
        <v>61</v>
      </c>
      <c r="B58" s="6" t="str">
        <f t="shared" si="0"/>
        <v>Upper Chesapeake Medical Center</v>
      </c>
      <c r="C58" s="24">
        <v>5940</v>
      </c>
      <c r="D58" s="25">
        <v>157472100</v>
      </c>
      <c r="E58" s="32">
        <f t="shared" si="2"/>
        <v>16556.33718236879</v>
      </c>
      <c r="F58" s="26">
        <f t="shared" si="3"/>
        <v>16520.813140511284</v>
      </c>
      <c r="G58" s="33">
        <f t="shared" si="1"/>
        <v>33077.15032288007</v>
      </c>
    </row>
    <row r="59" spans="1:7" ht="17.25">
      <c r="A59" s="23" t="s">
        <v>62</v>
      </c>
      <c r="B59" s="6" t="str">
        <f t="shared" si="0"/>
        <v>Washington Adventist Hospital</v>
      </c>
      <c r="C59" s="24">
        <v>11472</v>
      </c>
      <c r="D59" s="25">
        <v>260306100</v>
      </c>
      <c r="E59" s="32">
        <f t="shared" si="2"/>
        <v>31975.471406756686</v>
      </c>
      <c r="F59" s="26">
        <f t="shared" si="3"/>
        <v>27309.399172521637</v>
      </c>
      <c r="G59" s="33">
        <f t="shared" si="1"/>
        <v>59284.87057927832</v>
      </c>
    </row>
    <row r="60" spans="1:7" ht="17.25">
      <c r="A60" s="23" t="s">
        <v>63</v>
      </c>
      <c r="B60" s="6" t="str">
        <f t="shared" si="0"/>
        <v>Western Maryland Regional Medical Center</v>
      </c>
      <c r="C60" s="24">
        <v>11805</v>
      </c>
      <c r="D60" s="25">
        <v>317898800</v>
      </c>
      <c r="E60" s="32">
        <f t="shared" si="2"/>
        <v>32903.62970334403</v>
      </c>
      <c r="F60" s="26">
        <f t="shared" si="3"/>
        <v>33351.60115596838</v>
      </c>
      <c r="G60" s="33">
        <f t="shared" si="1"/>
        <v>66255.2308593124</v>
      </c>
    </row>
    <row r="61" spans="1:7" ht="18">
      <c r="A61" s="1"/>
      <c r="B61" s="6"/>
      <c r="C61" s="28"/>
      <c r="D61" s="29"/>
      <c r="E61" s="30"/>
      <c r="F61" s="30"/>
      <c r="G61" s="31"/>
    </row>
    <row r="62" spans="1:7" ht="17.25">
      <c r="A62" s="1"/>
      <c r="B62" s="6" t="s">
        <v>64</v>
      </c>
      <c r="C62" s="7">
        <f>SUM(C12:C61)</f>
        <v>582830</v>
      </c>
      <c r="D62" s="7">
        <f>SUM(D12:D60)</f>
        <v>15484312078</v>
      </c>
      <c r="E62" s="26">
        <f>SUM(E12:E60)</f>
        <v>1624500</v>
      </c>
      <c r="F62" s="26">
        <f>SUM(F12:F60)</f>
        <v>1624499.9999999995</v>
      </c>
      <c r="G62" s="26">
        <f>SUM(G12:G60)</f>
        <v>3248999.999999999</v>
      </c>
    </row>
    <row r="63" spans="1:7" ht="18">
      <c r="A63" s="1"/>
      <c r="B63" s="6"/>
      <c r="C63" s="30"/>
      <c r="D63" s="29"/>
      <c r="E63" s="30"/>
      <c r="F63" s="30"/>
      <c r="G63" s="31"/>
    </row>
    <row r="64" spans="1:7" ht="17.25">
      <c r="A64" s="1"/>
      <c r="B64" s="6" t="s">
        <v>66</v>
      </c>
      <c r="C64" s="1"/>
      <c r="D64" s="1"/>
      <c r="E64" s="1"/>
      <c r="F64" s="1"/>
      <c r="G64" s="1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60 A12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Ellen Englert</cp:lastModifiedBy>
  <dcterms:created xsi:type="dcterms:W3CDTF">2015-06-29T15:38:38Z</dcterms:created>
  <dcterms:modified xsi:type="dcterms:W3CDTF">2015-06-29T20:53:24Z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